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3035" activeTab="0"/>
  </bookViews>
  <sheets>
    <sheet name="10% A WEEK" sheetId="1" r:id="rId1"/>
    <sheet name="Hoja3" sheetId="2" r:id="rId2"/>
  </sheets>
  <definedNames>
    <definedName name="_xlnm.Print_Area" localSheetId="0">'10% A WEEK'!$A$1:$N$67</definedName>
  </definedNames>
  <calcPr fullCalcOnLoad="1"/>
</workbook>
</file>

<file path=xl/comments1.xml><?xml version="1.0" encoding="utf-8"?>
<comments xmlns="http://schemas.openxmlformats.org/spreadsheetml/2006/main">
  <authors>
    <author>jerome</author>
  </authors>
  <commentList>
    <comment ref="I16" authorId="0">
      <text>
        <r>
          <rPr>
            <b/>
            <sz val="8"/>
            <rFont val="Tahoma"/>
            <family val="0"/>
          </rPr>
          <t>WITHDRAW 1000 EUROS</t>
        </r>
      </text>
    </comment>
    <comment ref="K19" authorId="0">
      <text>
        <r>
          <rPr>
            <b/>
            <sz val="8"/>
            <rFont val="Tahoma"/>
            <family val="2"/>
          </rPr>
          <t>Starting Week 2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<sst xmlns="http://schemas.openxmlformats.org/spreadsheetml/2006/main" count="21" uniqueCount="14">
  <si>
    <t>El objetivo de esta operativa es conseguir un  10% de beneficio a la semana, en base al cuadrante previsional….</t>
  </si>
  <si>
    <t>Para ello, me fijare como objetivo alcanzar un 20% de beneficio a la semana, en base al cuadrante previsional…La razon por la cual multiplico por 2 el objetivo es porque considero que habra semanas durantes las cuales el objetivo no se alcanzara</t>
  </si>
  <si>
    <t>Una vez alcanzado los 20% semanal, se intentara proteger los 10% de beneficio.</t>
  </si>
  <si>
    <t>Una vez alcanzado el doble del beneficio mensual previsto (92% si mes completo), se intentara proteger los 46% de beneficio.</t>
  </si>
  <si>
    <t>WEEK</t>
  </si>
  <si>
    <t>K</t>
  </si>
  <si>
    <t>PROFIT/LOSS MONTH</t>
  </si>
  <si>
    <t>PROFIT/LOSS  WEEK</t>
  </si>
  <si>
    <t>K ACCUMULATED</t>
  </si>
  <si>
    <t>P/L  MONTH</t>
  </si>
  <si>
    <t>P/L  ACCUMULATED</t>
  </si>
  <si>
    <t xml:space="preserve">     10% WEEK</t>
  </si>
  <si>
    <t>FORECAST</t>
  </si>
  <si>
    <t>REALIZED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</si>
</sst>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4"/>
      <color indexed="10"/>
      <name val="Arial"/>
      <family val="2"/>
    </font>
    <font>
      <b/>
      <sz val="26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48"/>
      <name val="Arial"/>
      <family val="2"/>
    </font>
    <font>
      <b/>
      <sz val="24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3" fontId="2" fillId="0" borderId="5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9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0" fontId="0" fillId="0" borderId="2" xfId="0" applyFill="1" applyBorder="1" applyAlignment="1">
      <alignment/>
    </xf>
    <xf numFmtId="3" fontId="0" fillId="0" borderId="1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9" fontId="0" fillId="0" borderId="1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3" fontId="0" fillId="2" borderId="9" xfId="0" applyNumberFormat="1" applyFill="1" applyBorder="1" applyAlignment="1">
      <alignment/>
    </xf>
    <xf numFmtId="3" fontId="0" fillId="2" borderId="1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9" fontId="0" fillId="2" borderId="1" xfId="0" applyNumberForma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3" fontId="0" fillId="3" borderId="1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9" fontId="0" fillId="3" borderId="1" xfId="0" applyNumberFormat="1" applyFill="1" applyBorder="1" applyAlignment="1">
      <alignment/>
    </xf>
    <xf numFmtId="3" fontId="0" fillId="3" borderId="7" xfId="0" applyNumberFormat="1" applyFill="1" applyBorder="1" applyAlignment="1">
      <alignment/>
    </xf>
    <xf numFmtId="3" fontId="0" fillId="3" borderId="10" xfId="0" applyNumberFormat="1" applyFill="1" applyBorder="1" applyAlignment="1">
      <alignment/>
    </xf>
    <xf numFmtId="164" fontId="0" fillId="3" borderId="10" xfId="0" applyNumberFormat="1" applyFill="1" applyBorder="1" applyAlignment="1">
      <alignment/>
    </xf>
    <xf numFmtId="9" fontId="0" fillId="3" borderId="10" xfId="0" applyNumberFormat="1" applyFill="1" applyBorder="1" applyAlignment="1">
      <alignment/>
    </xf>
    <xf numFmtId="3" fontId="0" fillId="3" borderId="12" xfId="0" applyNumberFormat="1" applyFill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7"/>
  <sheetViews>
    <sheetView tabSelected="1" zoomScale="82" zoomScaleNormal="82" workbookViewId="0" topLeftCell="A2">
      <selection activeCell="B16" sqref="B16"/>
    </sheetView>
  </sheetViews>
  <sheetFormatPr defaultColWidth="11.421875" defaultRowHeight="12.75"/>
  <cols>
    <col min="1" max="1" width="8.8515625" style="6" bestFit="1" customWidth="1"/>
    <col min="2" max="2" width="14.7109375" style="7" bestFit="1" customWidth="1"/>
    <col min="3" max="3" width="20.421875" style="8" bestFit="1" customWidth="1"/>
    <col min="4" max="4" width="21.140625" style="8" bestFit="1" customWidth="1"/>
    <col min="5" max="5" width="14.28125" style="9" customWidth="1"/>
    <col min="6" max="6" width="19.8515625" style="8" bestFit="1" customWidth="1"/>
    <col min="7" max="7" width="17.57421875" style="7" bestFit="1" customWidth="1"/>
    <col min="8" max="8" width="8.8515625" style="6" bestFit="1" customWidth="1"/>
    <col min="9" max="9" width="14.7109375" style="7" bestFit="1" customWidth="1"/>
    <col min="10" max="10" width="16.8515625" style="8" bestFit="1" customWidth="1"/>
    <col min="11" max="11" width="16.8515625" style="8" customWidth="1"/>
    <col min="12" max="12" width="20.57421875" style="9" bestFit="1" customWidth="1"/>
    <col min="13" max="13" width="19.8515625" style="8" bestFit="1" customWidth="1"/>
    <col min="14" max="14" width="17.57421875" style="7" bestFit="1" customWidth="1"/>
    <col min="15" max="16384" width="11.421875" style="6" customWidth="1"/>
  </cols>
  <sheetData>
    <row r="1" ht="12.75"/>
    <row r="2" spans="1:14" ht="33.75">
      <c r="A2" s="40" t="s">
        <v>11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ht="12.75"/>
    <row r="4" ht="12.75"/>
    <row r="5" ht="12.75"/>
    <row r="6" ht="12.75" hidden="1">
      <c r="A6" s="6" t="s">
        <v>0</v>
      </c>
    </row>
    <row r="7" ht="12.75" hidden="1">
      <c r="A7" s="6" t="s">
        <v>1</v>
      </c>
    </row>
    <row r="8" ht="12.75" hidden="1">
      <c r="A8" s="6" t="s">
        <v>2</v>
      </c>
    </row>
    <row r="9" ht="12.75" hidden="1">
      <c r="A9" s="23" t="s">
        <v>3</v>
      </c>
    </row>
    <row r="10" ht="12.75"/>
    <row r="11" ht="12.75"/>
    <row r="12" spans="1:14" ht="30">
      <c r="A12" s="39" t="s">
        <v>12</v>
      </c>
      <c r="B12" s="39"/>
      <c r="C12" s="39"/>
      <c r="D12" s="39"/>
      <c r="E12" s="39"/>
      <c r="F12" s="39"/>
      <c r="G12" s="39"/>
      <c r="H12" s="41" t="s">
        <v>13</v>
      </c>
      <c r="I12" s="41"/>
      <c r="J12" s="41"/>
      <c r="K12" s="41"/>
      <c r="L12" s="41"/>
      <c r="M12" s="41"/>
      <c r="N12" s="41"/>
    </row>
    <row r="13" ht="13.5" thickBot="1"/>
    <row r="14" spans="1:14" s="10" customFormat="1" ht="12.75">
      <c r="A14" s="11" t="s">
        <v>4</v>
      </c>
      <c r="B14" s="12" t="s">
        <v>5</v>
      </c>
      <c r="C14" s="13" t="s">
        <v>7</v>
      </c>
      <c r="D14" s="13" t="s">
        <v>6</v>
      </c>
      <c r="E14" s="14" t="s">
        <v>9</v>
      </c>
      <c r="F14" s="13" t="s">
        <v>10</v>
      </c>
      <c r="G14" s="15" t="s">
        <v>8</v>
      </c>
      <c r="H14" s="11" t="s">
        <v>4</v>
      </c>
      <c r="I14" s="12" t="s">
        <v>5</v>
      </c>
      <c r="J14" s="13" t="s">
        <v>7</v>
      </c>
      <c r="K14" s="13" t="s">
        <v>6</v>
      </c>
      <c r="L14" s="14" t="s">
        <v>9</v>
      </c>
      <c r="M14" s="13" t="s">
        <v>10</v>
      </c>
      <c r="N14" s="15" t="s">
        <v>8</v>
      </c>
    </row>
    <row r="15" spans="1:14" ht="12.75" customHeight="1">
      <c r="A15" s="4">
        <v>1</v>
      </c>
      <c r="B15" s="1">
        <v>0</v>
      </c>
      <c r="C15" s="2">
        <f>B15*0.1</f>
        <v>0</v>
      </c>
      <c r="D15" s="2"/>
      <c r="E15" s="3"/>
      <c r="F15" s="2">
        <f>C15</f>
        <v>0</v>
      </c>
      <c r="G15" s="16">
        <f>B15+C15</f>
        <v>0</v>
      </c>
      <c r="H15" s="5">
        <v>1</v>
      </c>
      <c r="I15" s="26">
        <v>1180</v>
      </c>
      <c r="J15" s="26">
        <v>401</v>
      </c>
      <c r="K15" s="19"/>
      <c r="L15" s="3"/>
      <c r="M15" s="26">
        <f>J15</f>
        <v>401</v>
      </c>
      <c r="N15" s="25">
        <f>J15+I15</f>
        <v>1581</v>
      </c>
    </row>
    <row r="16" spans="1:14" s="23" customFormat="1" ht="12.75">
      <c r="A16" s="17">
        <f>A15+1</f>
        <v>2</v>
      </c>
      <c r="B16" s="18">
        <v>581</v>
      </c>
      <c r="C16" s="2">
        <f aca="true" t="shared" si="0" ref="C16:C67">B16*0.1</f>
        <v>58.1</v>
      </c>
      <c r="D16" s="19"/>
      <c r="E16" s="20"/>
      <c r="F16" s="19">
        <f>F15+C16</f>
        <v>58.1</v>
      </c>
      <c r="G16" s="21">
        <f aca="true" t="shared" si="1" ref="G16:G67">B16+C16</f>
        <v>639.1</v>
      </c>
      <c r="H16" s="22">
        <f>H15+1</f>
        <v>2</v>
      </c>
      <c r="I16" s="30">
        <v>581</v>
      </c>
      <c r="J16" s="26">
        <v>364</v>
      </c>
      <c r="K16" s="19"/>
      <c r="L16" s="20"/>
      <c r="M16" s="26">
        <f>M15+J16</f>
        <v>765</v>
      </c>
      <c r="N16" s="25">
        <f>I16+J16</f>
        <v>945</v>
      </c>
    </row>
    <row r="17" spans="1:14" s="23" customFormat="1" ht="12.75">
      <c r="A17" s="17">
        <f aca="true" t="shared" si="2" ref="A17:A67">A16+1</f>
        <v>3</v>
      </c>
      <c r="B17" s="18">
        <f>G16</f>
        <v>639.1</v>
      </c>
      <c r="C17" s="2">
        <f t="shared" si="0"/>
        <v>63.910000000000004</v>
      </c>
      <c r="D17" s="19"/>
      <c r="E17" s="20"/>
      <c r="F17" s="19">
        <f aca="true" t="shared" si="3" ref="F17:F67">F16+C17</f>
        <v>122.01</v>
      </c>
      <c r="G17" s="21">
        <f t="shared" si="1"/>
        <v>703.01</v>
      </c>
      <c r="H17" s="22">
        <f aca="true" t="shared" si="4" ref="H17:H67">H16+1</f>
        <v>3</v>
      </c>
      <c r="I17" s="26">
        <f>N16</f>
        <v>945</v>
      </c>
      <c r="J17" s="26">
        <v>145</v>
      </c>
      <c r="K17" s="19"/>
      <c r="L17" s="20"/>
      <c r="M17" s="26">
        <f>M16+J17</f>
        <v>910</v>
      </c>
      <c r="N17" s="25">
        <f>I17+J17</f>
        <v>1090</v>
      </c>
    </row>
    <row r="18" spans="1:14" s="23" customFormat="1" ht="12.75">
      <c r="A18" s="17">
        <f t="shared" si="2"/>
        <v>4</v>
      </c>
      <c r="B18" s="18">
        <f aca="true" t="shared" si="5" ref="B18:B67">G17</f>
        <v>703.01</v>
      </c>
      <c r="C18" s="19">
        <f t="shared" si="0"/>
        <v>70.301</v>
      </c>
      <c r="D18" s="19"/>
      <c r="E18" s="20"/>
      <c r="F18" s="19">
        <f t="shared" si="3"/>
        <v>192.311</v>
      </c>
      <c r="G18" s="21">
        <f t="shared" si="1"/>
        <v>773.311</v>
      </c>
      <c r="H18" s="22">
        <f t="shared" si="4"/>
        <v>4</v>
      </c>
      <c r="I18" s="26">
        <f>N17</f>
        <v>1090</v>
      </c>
      <c r="J18" s="26"/>
      <c r="K18" s="18"/>
      <c r="L18" s="20"/>
      <c r="M18" s="26">
        <f>M17+J18</f>
        <v>910</v>
      </c>
      <c r="N18" s="25">
        <f>I18+J18</f>
        <v>1090</v>
      </c>
    </row>
    <row r="19" spans="1:14" s="23" customFormat="1" ht="12.75">
      <c r="A19" s="17">
        <f t="shared" si="2"/>
        <v>5</v>
      </c>
      <c r="B19" s="31">
        <f>G18</f>
        <v>773.311</v>
      </c>
      <c r="C19" s="32">
        <f t="shared" si="0"/>
        <v>77.3311</v>
      </c>
      <c r="D19" s="32">
        <f>SUM(C16:C19)</f>
        <v>269.6421</v>
      </c>
      <c r="E19" s="33">
        <f>D19/B16</f>
        <v>0.46410000000000007</v>
      </c>
      <c r="F19" s="32">
        <f>F18+C19</f>
        <v>269.6421</v>
      </c>
      <c r="G19" s="34">
        <f>B19+C19</f>
        <v>850.6421</v>
      </c>
      <c r="H19" s="22">
        <v>5</v>
      </c>
      <c r="I19" s="26">
        <f aca="true" t="shared" si="6" ref="I19:I67">N18</f>
        <v>1090</v>
      </c>
      <c r="J19" s="26"/>
      <c r="K19" s="26">
        <f>SUM(J16:J19)</f>
        <v>509</v>
      </c>
      <c r="L19" s="29">
        <f>K19/I16</f>
        <v>0.8760757314974182</v>
      </c>
      <c r="M19" s="26">
        <f>M18+J19</f>
        <v>910</v>
      </c>
      <c r="N19" s="25">
        <f>I19+J19</f>
        <v>1090</v>
      </c>
    </row>
    <row r="20" spans="1:14" s="23" customFormat="1" ht="12.75">
      <c r="A20" s="17">
        <f t="shared" si="2"/>
        <v>6</v>
      </c>
      <c r="B20" s="18">
        <f>G19</f>
        <v>850.6421</v>
      </c>
      <c r="C20" s="2">
        <f t="shared" si="0"/>
        <v>85.06421</v>
      </c>
      <c r="D20" s="19"/>
      <c r="E20" s="20"/>
      <c r="F20" s="19">
        <f>F19+C20</f>
        <v>354.70631000000003</v>
      </c>
      <c r="G20" s="21">
        <f t="shared" si="1"/>
        <v>935.70631</v>
      </c>
      <c r="H20" s="22">
        <f>H18+1</f>
        <v>5</v>
      </c>
      <c r="I20" s="26"/>
      <c r="J20" s="26"/>
      <c r="K20" s="19"/>
      <c r="L20" s="20"/>
      <c r="M20" s="26"/>
      <c r="N20" s="25"/>
    </row>
    <row r="21" spans="1:14" s="23" customFormat="1" ht="12.75">
      <c r="A21" s="17">
        <f t="shared" si="2"/>
        <v>7</v>
      </c>
      <c r="B21" s="18">
        <f t="shared" si="5"/>
        <v>935.70631</v>
      </c>
      <c r="C21" s="2">
        <f t="shared" si="0"/>
        <v>93.570631</v>
      </c>
      <c r="D21" s="19"/>
      <c r="E21" s="20"/>
      <c r="F21" s="19">
        <f t="shared" si="3"/>
        <v>448.276941</v>
      </c>
      <c r="G21" s="21">
        <f t="shared" si="1"/>
        <v>1029.276941</v>
      </c>
      <c r="H21" s="22">
        <f t="shared" si="4"/>
        <v>6</v>
      </c>
      <c r="I21" s="26">
        <f t="shared" si="6"/>
        <v>0</v>
      </c>
      <c r="J21" s="26"/>
      <c r="K21" s="19"/>
      <c r="L21" s="20"/>
      <c r="M21" s="26"/>
      <c r="N21" s="25"/>
    </row>
    <row r="22" spans="1:14" s="23" customFormat="1" ht="12.75">
      <c r="A22" s="17">
        <f t="shared" si="2"/>
        <v>8</v>
      </c>
      <c r="B22" s="18">
        <f t="shared" si="5"/>
        <v>1029.276941</v>
      </c>
      <c r="C22" s="2">
        <f t="shared" si="0"/>
        <v>102.92769410000001</v>
      </c>
      <c r="D22" s="19"/>
      <c r="E22" s="20"/>
      <c r="F22" s="19">
        <f t="shared" si="3"/>
        <v>551.2046351</v>
      </c>
      <c r="G22" s="21">
        <f t="shared" si="1"/>
        <v>1132.2046351000001</v>
      </c>
      <c r="H22" s="22">
        <f t="shared" si="4"/>
        <v>7</v>
      </c>
      <c r="I22" s="26">
        <f t="shared" si="6"/>
        <v>0</v>
      </c>
      <c r="J22" s="26"/>
      <c r="K22" s="19"/>
      <c r="L22" s="20"/>
      <c r="M22" s="26"/>
      <c r="N22" s="25"/>
    </row>
    <row r="23" spans="1:14" s="23" customFormat="1" ht="12.75">
      <c r="A23" s="17">
        <f t="shared" si="2"/>
        <v>9</v>
      </c>
      <c r="B23" s="31">
        <f t="shared" si="5"/>
        <v>1132.2046351000001</v>
      </c>
      <c r="C23" s="32">
        <f t="shared" si="0"/>
        <v>113.22046351000002</v>
      </c>
      <c r="D23" s="32">
        <f>SUM(C20:C23)</f>
        <v>394.78299861</v>
      </c>
      <c r="E23" s="33">
        <f>D23/B20</f>
        <v>0.46409999999999996</v>
      </c>
      <c r="F23" s="32">
        <f t="shared" si="3"/>
        <v>664.4250986100001</v>
      </c>
      <c r="G23" s="34">
        <f t="shared" si="1"/>
        <v>1245.42509861</v>
      </c>
      <c r="H23" s="22">
        <f t="shared" si="4"/>
        <v>8</v>
      </c>
      <c r="I23" s="26">
        <f t="shared" si="6"/>
        <v>0</v>
      </c>
      <c r="J23" s="26"/>
      <c r="K23" s="26">
        <f>SUM(J20:J23)</f>
        <v>0</v>
      </c>
      <c r="L23" s="26"/>
      <c r="M23" s="26"/>
      <c r="N23" s="25"/>
    </row>
    <row r="24" spans="1:14" s="23" customFormat="1" ht="12.75">
      <c r="A24" s="17">
        <f t="shared" si="2"/>
        <v>10</v>
      </c>
      <c r="B24" s="18">
        <f t="shared" si="5"/>
        <v>1245.42509861</v>
      </c>
      <c r="C24" s="2">
        <f t="shared" si="0"/>
        <v>124.54250986100001</v>
      </c>
      <c r="D24" s="19"/>
      <c r="E24" s="20"/>
      <c r="F24" s="19">
        <f t="shared" si="3"/>
        <v>788.9676084710001</v>
      </c>
      <c r="G24" s="21">
        <f t="shared" si="1"/>
        <v>1369.9676084710002</v>
      </c>
      <c r="H24" s="22">
        <f t="shared" si="4"/>
        <v>9</v>
      </c>
      <c r="I24" s="26">
        <f t="shared" si="6"/>
        <v>0</v>
      </c>
      <c r="J24" s="26"/>
      <c r="K24" s="19"/>
      <c r="L24" s="20"/>
      <c r="M24" s="26"/>
      <c r="N24" s="25"/>
    </row>
    <row r="25" spans="1:14" s="23" customFormat="1" ht="12.75">
      <c r="A25" s="17">
        <f t="shared" si="2"/>
        <v>11</v>
      </c>
      <c r="B25" s="18">
        <f t="shared" si="5"/>
        <v>1369.9676084710002</v>
      </c>
      <c r="C25" s="2">
        <f t="shared" si="0"/>
        <v>136.99676084710003</v>
      </c>
      <c r="D25" s="19"/>
      <c r="E25" s="20"/>
      <c r="F25" s="19">
        <f t="shared" si="3"/>
        <v>925.9643693181001</v>
      </c>
      <c r="G25" s="21">
        <f t="shared" si="1"/>
        <v>1506.9643693181001</v>
      </c>
      <c r="H25" s="22">
        <f t="shared" si="4"/>
        <v>10</v>
      </c>
      <c r="I25" s="26">
        <f t="shared" si="6"/>
        <v>0</v>
      </c>
      <c r="J25" s="26"/>
      <c r="K25" s="19"/>
      <c r="L25" s="20"/>
      <c r="M25" s="26"/>
      <c r="N25" s="25"/>
    </row>
    <row r="26" spans="1:14" s="23" customFormat="1" ht="12.75">
      <c r="A26" s="17">
        <f t="shared" si="2"/>
        <v>12</v>
      </c>
      <c r="B26" s="18">
        <f t="shared" si="5"/>
        <v>1506.9643693181001</v>
      </c>
      <c r="C26" s="2">
        <f t="shared" si="0"/>
        <v>150.69643693181</v>
      </c>
      <c r="D26" s="19"/>
      <c r="E26" s="20"/>
      <c r="F26" s="19">
        <f t="shared" si="3"/>
        <v>1076.6608062499101</v>
      </c>
      <c r="G26" s="21">
        <f t="shared" si="1"/>
        <v>1657.6608062499101</v>
      </c>
      <c r="H26" s="22">
        <f t="shared" si="4"/>
        <v>11</v>
      </c>
      <c r="I26" s="26">
        <f t="shared" si="6"/>
        <v>0</v>
      </c>
      <c r="J26" s="26"/>
      <c r="K26" s="19"/>
      <c r="L26" s="20"/>
      <c r="M26" s="26"/>
      <c r="N26" s="25"/>
    </row>
    <row r="27" spans="1:14" s="23" customFormat="1" ht="12.75">
      <c r="A27" s="17">
        <f t="shared" si="2"/>
        <v>13</v>
      </c>
      <c r="B27" s="31">
        <f t="shared" si="5"/>
        <v>1657.6608062499101</v>
      </c>
      <c r="C27" s="32">
        <f t="shared" si="0"/>
        <v>165.76608062499102</v>
      </c>
      <c r="D27" s="32">
        <f>SUM(C24:C27)</f>
        <v>578.001788264901</v>
      </c>
      <c r="E27" s="33">
        <f>D27/B24</f>
        <v>0.4641</v>
      </c>
      <c r="F27" s="32">
        <f t="shared" si="3"/>
        <v>1242.4268868749011</v>
      </c>
      <c r="G27" s="34">
        <f t="shared" si="1"/>
        <v>1823.4268868749011</v>
      </c>
      <c r="H27" s="22">
        <f t="shared" si="4"/>
        <v>12</v>
      </c>
      <c r="I27" s="26">
        <f t="shared" si="6"/>
        <v>0</v>
      </c>
      <c r="J27" s="26"/>
      <c r="K27" s="26">
        <f>SUM(J24:J27)</f>
        <v>0</v>
      </c>
      <c r="L27" s="26"/>
      <c r="M27" s="26"/>
      <c r="N27" s="25"/>
    </row>
    <row r="28" spans="1:14" s="23" customFormat="1" ht="12.75">
      <c r="A28" s="17">
        <f t="shared" si="2"/>
        <v>14</v>
      </c>
      <c r="B28" s="18">
        <f t="shared" si="5"/>
        <v>1823.4268868749011</v>
      </c>
      <c r="C28" s="2">
        <f t="shared" si="0"/>
        <v>182.34268868749012</v>
      </c>
      <c r="D28" s="19"/>
      <c r="E28" s="20"/>
      <c r="F28" s="19">
        <f t="shared" si="3"/>
        <v>1424.7695755623913</v>
      </c>
      <c r="G28" s="21">
        <f t="shared" si="1"/>
        <v>2005.7695755623913</v>
      </c>
      <c r="H28" s="22">
        <f t="shared" si="4"/>
        <v>13</v>
      </c>
      <c r="I28" s="26">
        <f t="shared" si="6"/>
        <v>0</v>
      </c>
      <c r="J28" s="26"/>
      <c r="K28" s="19"/>
      <c r="L28" s="20"/>
      <c r="M28" s="26"/>
      <c r="N28" s="25"/>
    </row>
    <row r="29" spans="1:14" s="23" customFormat="1" ht="12.75">
      <c r="A29" s="17">
        <f t="shared" si="2"/>
        <v>15</v>
      </c>
      <c r="B29" s="18">
        <f t="shared" si="5"/>
        <v>2005.7695755623913</v>
      </c>
      <c r="C29" s="2">
        <f t="shared" si="0"/>
        <v>200.57695755623914</v>
      </c>
      <c r="D29" s="19"/>
      <c r="E29" s="20"/>
      <c r="F29" s="19">
        <f t="shared" si="3"/>
        <v>1625.3465331186305</v>
      </c>
      <c r="G29" s="21">
        <f t="shared" si="1"/>
        <v>2206.3465331186303</v>
      </c>
      <c r="H29" s="22">
        <f t="shared" si="4"/>
        <v>14</v>
      </c>
      <c r="I29" s="26">
        <f t="shared" si="6"/>
        <v>0</v>
      </c>
      <c r="J29" s="26"/>
      <c r="K29" s="19"/>
      <c r="L29" s="20"/>
      <c r="M29" s="26"/>
      <c r="N29" s="25"/>
    </row>
    <row r="30" spans="1:14" s="23" customFormat="1" ht="12.75">
      <c r="A30" s="17">
        <f t="shared" si="2"/>
        <v>16</v>
      </c>
      <c r="B30" s="18">
        <f t="shared" si="5"/>
        <v>2206.3465331186303</v>
      </c>
      <c r="C30" s="2">
        <f t="shared" si="0"/>
        <v>220.63465331186305</v>
      </c>
      <c r="D30" s="19"/>
      <c r="E30" s="20"/>
      <c r="F30" s="19">
        <f t="shared" si="3"/>
        <v>1845.9811864304936</v>
      </c>
      <c r="G30" s="21">
        <f t="shared" si="1"/>
        <v>2426.9811864304934</v>
      </c>
      <c r="H30" s="22">
        <f t="shared" si="4"/>
        <v>15</v>
      </c>
      <c r="I30" s="26">
        <f t="shared" si="6"/>
        <v>0</v>
      </c>
      <c r="J30" s="26"/>
      <c r="K30" s="19"/>
      <c r="L30" s="20"/>
      <c r="M30" s="26"/>
      <c r="N30" s="25"/>
    </row>
    <row r="31" spans="1:14" s="23" customFormat="1" ht="12.75">
      <c r="A31" s="17">
        <f t="shared" si="2"/>
        <v>17</v>
      </c>
      <c r="B31" s="31">
        <f t="shared" si="5"/>
        <v>2426.9811864304934</v>
      </c>
      <c r="C31" s="32">
        <f t="shared" si="0"/>
        <v>242.69811864304936</v>
      </c>
      <c r="D31" s="32">
        <f>SUM(C28:C31)</f>
        <v>846.2524181986417</v>
      </c>
      <c r="E31" s="33">
        <f>D31/B28</f>
        <v>0.46410000000000007</v>
      </c>
      <c r="F31" s="32">
        <f t="shared" si="3"/>
        <v>2088.6793050735428</v>
      </c>
      <c r="G31" s="34">
        <f t="shared" si="1"/>
        <v>2669.6793050735428</v>
      </c>
      <c r="H31" s="22">
        <f t="shared" si="4"/>
        <v>16</v>
      </c>
      <c r="I31" s="26">
        <f t="shared" si="6"/>
        <v>0</v>
      </c>
      <c r="J31" s="26"/>
      <c r="K31" s="26">
        <f>SUM(J28:J31)</f>
        <v>0</v>
      </c>
      <c r="L31" s="26"/>
      <c r="M31" s="26"/>
      <c r="N31" s="25"/>
    </row>
    <row r="32" spans="1:14" s="23" customFormat="1" ht="12.75">
      <c r="A32" s="17">
        <f t="shared" si="2"/>
        <v>18</v>
      </c>
      <c r="B32" s="18">
        <f t="shared" si="5"/>
        <v>2669.6793050735428</v>
      </c>
      <c r="C32" s="2">
        <f t="shared" si="0"/>
        <v>266.9679305073543</v>
      </c>
      <c r="D32" s="19"/>
      <c r="E32" s="20"/>
      <c r="F32" s="19">
        <f t="shared" si="3"/>
        <v>2355.647235580897</v>
      </c>
      <c r="G32" s="21">
        <f t="shared" si="1"/>
        <v>2936.647235580897</v>
      </c>
      <c r="H32" s="22">
        <f t="shared" si="4"/>
        <v>17</v>
      </c>
      <c r="I32" s="26">
        <f t="shared" si="6"/>
        <v>0</v>
      </c>
      <c r="J32" s="26"/>
      <c r="K32" s="19"/>
      <c r="L32" s="20"/>
      <c r="M32" s="26"/>
      <c r="N32" s="25"/>
    </row>
    <row r="33" spans="1:14" s="23" customFormat="1" ht="12.75">
      <c r="A33" s="17">
        <f t="shared" si="2"/>
        <v>19</v>
      </c>
      <c r="B33" s="18">
        <f t="shared" si="5"/>
        <v>2936.647235580897</v>
      </c>
      <c r="C33" s="2">
        <f t="shared" si="0"/>
        <v>293.6647235580897</v>
      </c>
      <c r="D33" s="19"/>
      <c r="E33" s="20"/>
      <c r="F33" s="19">
        <f t="shared" si="3"/>
        <v>2649.311959138987</v>
      </c>
      <c r="G33" s="21">
        <f t="shared" si="1"/>
        <v>3230.311959138987</v>
      </c>
      <c r="H33" s="22">
        <f t="shared" si="4"/>
        <v>18</v>
      </c>
      <c r="I33" s="26">
        <f t="shared" si="6"/>
        <v>0</v>
      </c>
      <c r="J33" s="26"/>
      <c r="K33" s="19"/>
      <c r="L33" s="20"/>
      <c r="M33" s="26"/>
      <c r="N33" s="25"/>
    </row>
    <row r="34" spans="1:14" s="23" customFormat="1" ht="12.75">
      <c r="A34" s="17">
        <f t="shared" si="2"/>
        <v>20</v>
      </c>
      <c r="B34" s="18">
        <f t="shared" si="5"/>
        <v>3230.311959138987</v>
      </c>
      <c r="C34" s="2">
        <f t="shared" si="0"/>
        <v>323.0311959138987</v>
      </c>
      <c r="D34" s="19"/>
      <c r="E34" s="20"/>
      <c r="F34" s="19">
        <f t="shared" si="3"/>
        <v>2972.343155052886</v>
      </c>
      <c r="G34" s="21">
        <f t="shared" si="1"/>
        <v>3553.343155052886</v>
      </c>
      <c r="H34" s="22">
        <f t="shared" si="4"/>
        <v>19</v>
      </c>
      <c r="I34" s="26">
        <f t="shared" si="6"/>
        <v>0</v>
      </c>
      <c r="J34" s="26"/>
      <c r="K34" s="19"/>
      <c r="L34" s="20"/>
      <c r="M34" s="26"/>
      <c r="N34" s="25"/>
    </row>
    <row r="35" spans="1:14" s="23" customFormat="1" ht="12.75">
      <c r="A35" s="17">
        <f t="shared" si="2"/>
        <v>21</v>
      </c>
      <c r="B35" s="31">
        <f t="shared" si="5"/>
        <v>3553.343155052886</v>
      </c>
      <c r="C35" s="32">
        <f t="shared" si="0"/>
        <v>355.3343155052886</v>
      </c>
      <c r="D35" s="32">
        <f>SUM(C32:C35)</f>
        <v>1238.9981654846315</v>
      </c>
      <c r="E35" s="33">
        <f>D35/B32</f>
        <v>0.4641000000000001</v>
      </c>
      <c r="F35" s="32">
        <f t="shared" si="3"/>
        <v>3327.6774705581743</v>
      </c>
      <c r="G35" s="34">
        <f t="shared" si="1"/>
        <v>3908.6774705581743</v>
      </c>
      <c r="H35" s="22">
        <f t="shared" si="4"/>
        <v>20</v>
      </c>
      <c r="I35" s="26">
        <f t="shared" si="6"/>
        <v>0</v>
      </c>
      <c r="J35" s="26"/>
      <c r="K35" s="26">
        <f>SUM(J32:J35)</f>
        <v>0</v>
      </c>
      <c r="L35" s="26"/>
      <c r="M35" s="26"/>
      <c r="N35" s="25"/>
    </row>
    <row r="36" spans="1:14" s="23" customFormat="1" ht="12.75">
      <c r="A36" s="17">
        <f t="shared" si="2"/>
        <v>22</v>
      </c>
      <c r="B36" s="18">
        <f t="shared" si="5"/>
        <v>3908.6774705581743</v>
      </c>
      <c r="C36" s="2">
        <f t="shared" si="0"/>
        <v>390.86774705581746</v>
      </c>
      <c r="D36" s="19"/>
      <c r="E36" s="20"/>
      <c r="F36" s="19">
        <f t="shared" si="3"/>
        <v>3718.5452176139916</v>
      </c>
      <c r="G36" s="21">
        <f t="shared" si="1"/>
        <v>4299.545217613992</v>
      </c>
      <c r="H36" s="22">
        <f t="shared" si="4"/>
        <v>21</v>
      </c>
      <c r="I36" s="26">
        <f t="shared" si="6"/>
        <v>0</v>
      </c>
      <c r="J36" s="26"/>
      <c r="K36" s="19"/>
      <c r="L36" s="20"/>
      <c r="M36" s="26"/>
      <c r="N36" s="25"/>
    </row>
    <row r="37" spans="1:14" s="23" customFormat="1" ht="12.75">
      <c r="A37" s="17">
        <f t="shared" si="2"/>
        <v>23</v>
      </c>
      <c r="B37" s="18">
        <f t="shared" si="5"/>
        <v>4299.545217613992</v>
      </c>
      <c r="C37" s="2">
        <f t="shared" si="0"/>
        <v>429.9545217613992</v>
      </c>
      <c r="D37" s="19"/>
      <c r="E37" s="20"/>
      <c r="F37" s="19">
        <f t="shared" si="3"/>
        <v>4148.499739375391</v>
      </c>
      <c r="G37" s="21">
        <f t="shared" si="1"/>
        <v>4729.499739375391</v>
      </c>
      <c r="H37" s="22">
        <f t="shared" si="4"/>
        <v>22</v>
      </c>
      <c r="I37" s="26">
        <f t="shared" si="6"/>
        <v>0</v>
      </c>
      <c r="J37" s="26"/>
      <c r="K37" s="19"/>
      <c r="L37" s="20"/>
      <c r="M37" s="26"/>
      <c r="N37" s="25"/>
    </row>
    <row r="38" spans="1:14" s="23" customFormat="1" ht="12.75">
      <c r="A38" s="17">
        <f t="shared" si="2"/>
        <v>24</v>
      </c>
      <c r="B38" s="18">
        <f t="shared" si="5"/>
        <v>4729.499739375391</v>
      </c>
      <c r="C38" s="2">
        <f t="shared" si="0"/>
        <v>472.94997393753914</v>
      </c>
      <c r="D38" s="19"/>
      <c r="E38" s="20"/>
      <c r="F38" s="19">
        <f t="shared" si="3"/>
        <v>4621.44971331293</v>
      </c>
      <c r="G38" s="21">
        <f t="shared" si="1"/>
        <v>5202.44971331293</v>
      </c>
      <c r="H38" s="22">
        <f t="shared" si="4"/>
        <v>23</v>
      </c>
      <c r="I38" s="26">
        <f t="shared" si="6"/>
        <v>0</v>
      </c>
      <c r="J38" s="26"/>
      <c r="K38" s="19"/>
      <c r="L38" s="20"/>
      <c r="M38" s="26"/>
      <c r="N38" s="25"/>
    </row>
    <row r="39" spans="1:14" s="23" customFormat="1" ht="12.75">
      <c r="A39" s="17">
        <f t="shared" si="2"/>
        <v>25</v>
      </c>
      <c r="B39" s="31">
        <f t="shared" si="5"/>
        <v>5202.44971331293</v>
      </c>
      <c r="C39" s="32">
        <f t="shared" si="0"/>
        <v>520.244971331293</v>
      </c>
      <c r="D39" s="32">
        <f>SUM(C36:C39)</f>
        <v>1814.0172140860486</v>
      </c>
      <c r="E39" s="33">
        <f>D39/B36</f>
        <v>0.4641</v>
      </c>
      <c r="F39" s="32">
        <f t="shared" si="3"/>
        <v>5141.694684644222</v>
      </c>
      <c r="G39" s="34">
        <f t="shared" si="1"/>
        <v>5722.694684644222</v>
      </c>
      <c r="H39" s="22">
        <f t="shared" si="4"/>
        <v>24</v>
      </c>
      <c r="I39" s="26">
        <f t="shared" si="6"/>
        <v>0</v>
      </c>
      <c r="J39" s="26"/>
      <c r="K39" s="26">
        <f>SUM(J36:J39)</f>
        <v>0</v>
      </c>
      <c r="L39" s="26"/>
      <c r="M39" s="26"/>
      <c r="N39" s="25"/>
    </row>
    <row r="40" spans="1:14" s="23" customFormat="1" ht="12.75">
      <c r="A40" s="17">
        <f t="shared" si="2"/>
        <v>26</v>
      </c>
      <c r="B40" s="18">
        <f t="shared" si="5"/>
        <v>5722.694684644222</v>
      </c>
      <c r="C40" s="2">
        <f t="shared" si="0"/>
        <v>572.2694684644223</v>
      </c>
      <c r="D40" s="19"/>
      <c r="E40" s="20"/>
      <c r="F40" s="19">
        <f t="shared" si="3"/>
        <v>5713.9641531086445</v>
      </c>
      <c r="G40" s="21">
        <f t="shared" si="1"/>
        <v>6294.9641531086445</v>
      </c>
      <c r="H40" s="22">
        <f t="shared" si="4"/>
        <v>25</v>
      </c>
      <c r="I40" s="26">
        <f t="shared" si="6"/>
        <v>0</v>
      </c>
      <c r="J40" s="26"/>
      <c r="K40" s="19"/>
      <c r="L40" s="20"/>
      <c r="M40" s="26"/>
      <c r="N40" s="25"/>
    </row>
    <row r="41" spans="1:14" s="23" customFormat="1" ht="12.75">
      <c r="A41" s="17">
        <f t="shared" si="2"/>
        <v>27</v>
      </c>
      <c r="B41" s="18">
        <f t="shared" si="5"/>
        <v>6294.9641531086445</v>
      </c>
      <c r="C41" s="2">
        <f t="shared" si="0"/>
        <v>629.4964153108644</v>
      </c>
      <c r="D41" s="19"/>
      <c r="E41" s="20"/>
      <c r="F41" s="19">
        <f t="shared" si="3"/>
        <v>6343.4605684195085</v>
      </c>
      <c r="G41" s="21">
        <f t="shared" si="1"/>
        <v>6924.4605684195085</v>
      </c>
      <c r="H41" s="22">
        <f t="shared" si="4"/>
        <v>26</v>
      </c>
      <c r="I41" s="26">
        <f t="shared" si="6"/>
        <v>0</v>
      </c>
      <c r="J41" s="26"/>
      <c r="K41" s="19"/>
      <c r="L41" s="20"/>
      <c r="M41" s="26"/>
      <c r="N41" s="25"/>
    </row>
    <row r="42" spans="1:14" s="23" customFormat="1" ht="12.75">
      <c r="A42" s="17">
        <f t="shared" si="2"/>
        <v>28</v>
      </c>
      <c r="B42" s="18">
        <f t="shared" si="5"/>
        <v>6924.4605684195085</v>
      </c>
      <c r="C42" s="2">
        <f t="shared" si="0"/>
        <v>692.4460568419508</v>
      </c>
      <c r="D42" s="19"/>
      <c r="E42" s="20"/>
      <c r="F42" s="19">
        <f t="shared" si="3"/>
        <v>7035.906625261459</v>
      </c>
      <c r="G42" s="21">
        <f t="shared" si="1"/>
        <v>7616.906625261459</v>
      </c>
      <c r="H42" s="22">
        <f t="shared" si="4"/>
        <v>27</v>
      </c>
      <c r="I42" s="26">
        <f t="shared" si="6"/>
        <v>0</v>
      </c>
      <c r="J42" s="26"/>
      <c r="K42" s="19"/>
      <c r="L42" s="20"/>
      <c r="M42" s="26"/>
      <c r="N42" s="25"/>
    </row>
    <row r="43" spans="1:14" s="23" customFormat="1" ht="12.75">
      <c r="A43" s="17">
        <f t="shared" si="2"/>
        <v>29</v>
      </c>
      <c r="B43" s="31">
        <f t="shared" si="5"/>
        <v>7616.906625261459</v>
      </c>
      <c r="C43" s="32">
        <f t="shared" si="0"/>
        <v>761.690662526146</v>
      </c>
      <c r="D43" s="32">
        <f>SUM(C40:C43)</f>
        <v>2655.9026031433837</v>
      </c>
      <c r="E43" s="33">
        <f>D43/B40</f>
        <v>0.4641</v>
      </c>
      <c r="F43" s="32">
        <f t="shared" si="3"/>
        <v>7797.597287787606</v>
      </c>
      <c r="G43" s="34">
        <f t="shared" si="1"/>
        <v>8378.597287787605</v>
      </c>
      <c r="H43" s="22">
        <f t="shared" si="4"/>
        <v>28</v>
      </c>
      <c r="I43" s="26">
        <f t="shared" si="6"/>
        <v>0</v>
      </c>
      <c r="J43" s="26"/>
      <c r="K43" s="26">
        <f>SUM(J40:J43)</f>
        <v>0</v>
      </c>
      <c r="L43" s="26"/>
      <c r="M43" s="26"/>
      <c r="N43" s="25"/>
    </row>
    <row r="44" spans="1:14" s="23" customFormat="1" ht="12.75">
      <c r="A44" s="17">
        <f t="shared" si="2"/>
        <v>30</v>
      </c>
      <c r="B44" s="18">
        <f t="shared" si="5"/>
        <v>8378.597287787605</v>
      </c>
      <c r="C44" s="2">
        <f t="shared" si="0"/>
        <v>837.8597287787605</v>
      </c>
      <c r="D44" s="19"/>
      <c r="E44" s="20"/>
      <c r="F44" s="19">
        <f t="shared" si="3"/>
        <v>8635.457016566366</v>
      </c>
      <c r="G44" s="21">
        <f t="shared" si="1"/>
        <v>9216.457016566364</v>
      </c>
      <c r="H44" s="22">
        <f t="shared" si="4"/>
        <v>29</v>
      </c>
      <c r="I44" s="26">
        <f t="shared" si="6"/>
        <v>0</v>
      </c>
      <c r="J44" s="26"/>
      <c r="K44" s="19"/>
      <c r="L44" s="20"/>
      <c r="M44" s="26"/>
      <c r="N44" s="25"/>
    </row>
    <row r="45" spans="1:14" s="23" customFormat="1" ht="12.75">
      <c r="A45" s="17">
        <f t="shared" si="2"/>
        <v>31</v>
      </c>
      <c r="B45" s="18">
        <f t="shared" si="5"/>
        <v>9216.457016566364</v>
      </c>
      <c r="C45" s="2">
        <f t="shared" si="0"/>
        <v>921.6457016566364</v>
      </c>
      <c r="D45" s="19"/>
      <c r="E45" s="20"/>
      <c r="F45" s="19">
        <f t="shared" si="3"/>
        <v>9557.102718223003</v>
      </c>
      <c r="G45" s="21">
        <f t="shared" si="1"/>
        <v>10138.102718223001</v>
      </c>
      <c r="H45" s="22">
        <f t="shared" si="4"/>
        <v>30</v>
      </c>
      <c r="I45" s="26">
        <f t="shared" si="6"/>
        <v>0</v>
      </c>
      <c r="J45" s="26"/>
      <c r="K45" s="19"/>
      <c r="L45" s="20"/>
      <c r="M45" s="26"/>
      <c r="N45" s="25"/>
    </row>
    <row r="46" spans="1:14" s="23" customFormat="1" ht="12.75">
      <c r="A46" s="17">
        <f t="shared" si="2"/>
        <v>32</v>
      </c>
      <c r="B46" s="18">
        <f t="shared" si="5"/>
        <v>10138.102718223001</v>
      </c>
      <c r="C46" s="2">
        <f t="shared" si="0"/>
        <v>1013.8102718223001</v>
      </c>
      <c r="D46" s="19"/>
      <c r="E46" s="20"/>
      <c r="F46" s="19">
        <f t="shared" si="3"/>
        <v>10570.912990045303</v>
      </c>
      <c r="G46" s="21">
        <f t="shared" si="1"/>
        <v>11151.9129900453</v>
      </c>
      <c r="H46" s="22">
        <f t="shared" si="4"/>
        <v>31</v>
      </c>
      <c r="I46" s="26">
        <f t="shared" si="6"/>
        <v>0</v>
      </c>
      <c r="J46" s="26"/>
      <c r="K46" s="19"/>
      <c r="L46" s="20"/>
      <c r="M46" s="26"/>
      <c r="N46" s="25"/>
    </row>
    <row r="47" spans="1:14" s="23" customFormat="1" ht="12.75">
      <c r="A47" s="17">
        <f t="shared" si="2"/>
        <v>33</v>
      </c>
      <c r="B47" s="31">
        <f t="shared" si="5"/>
        <v>11151.9129900453</v>
      </c>
      <c r="C47" s="32">
        <f t="shared" si="0"/>
        <v>1115.19129900453</v>
      </c>
      <c r="D47" s="32">
        <f>SUM(C44:C47)</f>
        <v>3888.5070012622273</v>
      </c>
      <c r="E47" s="33">
        <f>D47/B44</f>
        <v>0.4641</v>
      </c>
      <c r="F47" s="32">
        <f t="shared" si="3"/>
        <v>11686.104289049832</v>
      </c>
      <c r="G47" s="34">
        <f t="shared" si="1"/>
        <v>12267.10428904983</v>
      </c>
      <c r="H47" s="22">
        <f t="shared" si="4"/>
        <v>32</v>
      </c>
      <c r="I47" s="26">
        <f t="shared" si="6"/>
        <v>0</v>
      </c>
      <c r="J47" s="26"/>
      <c r="K47" s="26">
        <f>SUM(J44:J47)</f>
        <v>0</v>
      </c>
      <c r="L47" s="26"/>
      <c r="M47" s="26"/>
      <c r="N47" s="25"/>
    </row>
    <row r="48" spans="1:14" s="23" customFormat="1" ht="12.75">
      <c r="A48" s="17">
        <f t="shared" si="2"/>
        <v>34</v>
      </c>
      <c r="B48" s="18">
        <f t="shared" si="5"/>
        <v>12267.10428904983</v>
      </c>
      <c r="C48" s="2">
        <f t="shared" si="0"/>
        <v>1226.710428904983</v>
      </c>
      <c r="D48" s="19"/>
      <c r="E48" s="20"/>
      <c r="F48" s="19">
        <f t="shared" si="3"/>
        <v>12912.814717954814</v>
      </c>
      <c r="G48" s="21">
        <f t="shared" si="1"/>
        <v>13493.814717954814</v>
      </c>
      <c r="H48" s="22">
        <f t="shared" si="4"/>
        <v>33</v>
      </c>
      <c r="I48" s="26">
        <f t="shared" si="6"/>
        <v>0</v>
      </c>
      <c r="J48" s="26"/>
      <c r="K48" s="19"/>
      <c r="L48" s="20"/>
      <c r="M48" s="26"/>
      <c r="N48" s="25"/>
    </row>
    <row r="49" spans="1:14" s="23" customFormat="1" ht="12.75">
      <c r="A49" s="17">
        <f t="shared" si="2"/>
        <v>35</v>
      </c>
      <c r="B49" s="18">
        <f t="shared" si="5"/>
        <v>13493.814717954814</v>
      </c>
      <c r="C49" s="2">
        <f t="shared" si="0"/>
        <v>1349.3814717954815</v>
      </c>
      <c r="D49" s="19"/>
      <c r="E49" s="20"/>
      <c r="F49" s="19">
        <f t="shared" si="3"/>
        <v>14262.196189750295</v>
      </c>
      <c r="G49" s="21">
        <f t="shared" si="1"/>
        <v>14843.196189750295</v>
      </c>
      <c r="H49" s="22">
        <f t="shared" si="4"/>
        <v>34</v>
      </c>
      <c r="I49" s="26">
        <f t="shared" si="6"/>
        <v>0</v>
      </c>
      <c r="J49" s="26"/>
      <c r="K49" s="19"/>
      <c r="L49" s="20"/>
      <c r="M49" s="26"/>
      <c r="N49" s="25"/>
    </row>
    <row r="50" spans="1:14" s="23" customFormat="1" ht="12.75">
      <c r="A50" s="17">
        <f t="shared" si="2"/>
        <v>36</v>
      </c>
      <c r="B50" s="18">
        <f t="shared" si="5"/>
        <v>14843.196189750295</v>
      </c>
      <c r="C50" s="2">
        <f t="shared" si="0"/>
        <v>1484.3196189750297</v>
      </c>
      <c r="D50" s="19"/>
      <c r="E50" s="20"/>
      <c r="F50" s="19">
        <f t="shared" si="3"/>
        <v>15746.515808725326</v>
      </c>
      <c r="G50" s="21">
        <f t="shared" si="1"/>
        <v>16327.515808725326</v>
      </c>
      <c r="H50" s="22">
        <f t="shared" si="4"/>
        <v>35</v>
      </c>
      <c r="I50" s="26">
        <f t="shared" si="6"/>
        <v>0</v>
      </c>
      <c r="J50" s="26"/>
      <c r="K50" s="19"/>
      <c r="L50" s="20"/>
      <c r="M50" s="26"/>
      <c r="N50" s="25"/>
    </row>
    <row r="51" spans="1:14" s="23" customFormat="1" ht="12.75">
      <c r="A51" s="17">
        <f t="shared" si="2"/>
        <v>37</v>
      </c>
      <c r="B51" s="31">
        <f t="shared" si="5"/>
        <v>16327.515808725326</v>
      </c>
      <c r="C51" s="32">
        <f t="shared" si="0"/>
        <v>1632.7515808725327</v>
      </c>
      <c r="D51" s="32">
        <f>SUM(C48:C51)</f>
        <v>5693.163100548027</v>
      </c>
      <c r="E51" s="33">
        <f>D51/B48</f>
        <v>0.46410000000000007</v>
      </c>
      <c r="F51" s="32">
        <f t="shared" si="3"/>
        <v>17379.26738959786</v>
      </c>
      <c r="G51" s="34">
        <f t="shared" si="1"/>
        <v>17960.26738959786</v>
      </c>
      <c r="H51" s="22">
        <f t="shared" si="4"/>
        <v>36</v>
      </c>
      <c r="I51" s="26">
        <f t="shared" si="6"/>
        <v>0</v>
      </c>
      <c r="J51" s="26"/>
      <c r="K51" s="26">
        <f>SUM(J48:J51)</f>
        <v>0</v>
      </c>
      <c r="L51" s="26"/>
      <c r="M51" s="26"/>
      <c r="N51" s="25"/>
    </row>
    <row r="52" spans="1:14" s="23" customFormat="1" ht="12.75">
      <c r="A52" s="17">
        <f t="shared" si="2"/>
        <v>38</v>
      </c>
      <c r="B52" s="18">
        <f t="shared" si="5"/>
        <v>17960.26738959786</v>
      </c>
      <c r="C52" s="2">
        <f t="shared" si="0"/>
        <v>1796.026738959786</v>
      </c>
      <c r="D52" s="19"/>
      <c r="E52" s="20"/>
      <c r="F52" s="19">
        <f t="shared" si="3"/>
        <v>19175.294128557645</v>
      </c>
      <c r="G52" s="21">
        <f t="shared" si="1"/>
        <v>19756.294128557645</v>
      </c>
      <c r="H52" s="22">
        <f t="shared" si="4"/>
        <v>37</v>
      </c>
      <c r="I52" s="26">
        <f t="shared" si="6"/>
        <v>0</v>
      </c>
      <c r="J52" s="26"/>
      <c r="K52" s="19"/>
      <c r="L52" s="20"/>
      <c r="M52" s="26"/>
      <c r="N52" s="25"/>
    </row>
    <row r="53" spans="1:14" s="23" customFormat="1" ht="12.75">
      <c r="A53" s="17">
        <f t="shared" si="2"/>
        <v>39</v>
      </c>
      <c r="B53" s="18">
        <f t="shared" si="5"/>
        <v>19756.294128557645</v>
      </c>
      <c r="C53" s="2">
        <f t="shared" si="0"/>
        <v>1975.6294128557647</v>
      </c>
      <c r="D53" s="19"/>
      <c r="E53" s="20"/>
      <c r="F53" s="19">
        <f t="shared" si="3"/>
        <v>21150.92354141341</v>
      </c>
      <c r="G53" s="21">
        <f t="shared" si="1"/>
        <v>21731.92354141341</v>
      </c>
      <c r="H53" s="22">
        <f t="shared" si="4"/>
        <v>38</v>
      </c>
      <c r="I53" s="26">
        <f t="shared" si="6"/>
        <v>0</v>
      </c>
      <c r="J53" s="26"/>
      <c r="K53" s="19"/>
      <c r="L53" s="20"/>
      <c r="M53" s="26"/>
      <c r="N53" s="25"/>
    </row>
    <row r="54" spans="1:14" s="23" customFormat="1" ht="12.75">
      <c r="A54" s="17">
        <f t="shared" si="2"/>
        <v>40</v>
      </c>
      <c r="B54" s="18">
        <f t="shared" si="5"/>
        <v>21731.92354141341</v>
      </c>
      <c r="C54" s="2">
        <f t="shared" si="0"/>
        <v>2173.192354141341</v>
      </c>
      <c r="D54" s="19"/>
      <c r="E54" s="20"/>
      <c r="F54" s="19">
        <f t="shared" si="3"/>
        <v>23324.11589555475</v>
      </c>
      <c r="G54" s="21">
        <f t="shared" si="1"/>
        <v>23905.11589555475</v>
      </c>
      <c r="H54" s="22">
        <f t="shared" si="4"/>
        <v>39</v>
      </c>
      <c r="I54" s="26">
        <f t="shared" si="6"/>
        <v>0</v>
      </c>
      <c r="J54" s="26"/>
      <c r="K54" s="19"/>
      <c r="L54" s="20"/>
      <c r="M54" s="26"/>
      <c r="N54" s="25"/>
    </row>
    <row r="55" spans="1:14" s="23" customFormat="1" ht="12.75">
      <c r="A55" s="17">
        <f t="shared" si="2"/>
        <v>41</v>
      </c>
      <c r="B55" s="31">
        <f t="shared" si="5"/>
        <v>23905.11589555475</v>
      </c>
      <c r="C55" s="32">
        <f t="shared" si="0"/>
        <v>2390.511589555475</v>
      </c>
      <c r="D55" s="32">
        <f>SUM(C52:C55)</f>
        <v>8335.360095512367</v>
      </c>
      <c r="E55" s="33">
        <f>D55/B52</f>
        <v>0.46410000000000007</v>
      </c>
      <c r="F55" s="32">
        <f t="shared" si="3"/>
        <v>25714.627485110224</v>
      </c>
      <c r="G55" s="34">
        <f t="shared" si="1"/>
        <v>26295.627485110224</v>
      </c>
      <c r="H55" s="22">
        <f t="shared" si="4"/>
        <v>40</v>
      </c>
      <c r="I55" s="26">
        <f t="shared" si="6"/>
        <v>0</v>
      </c>
      <c r="J55" s="26"/>
      <c r="K55" s="26">
        <f>SUM(J52:J55)</f>
        <v>0</v>
      </c>
      <c r="L55" s="26"/>
      <c r="M55" s="26"/>
      <c r="N55" s="25"/>
    </row>
    <row r="56" spans="1:14" s="23" customFormat="1" ht="12.75">
      <c r="A56" s="17">
        <f t="shared" si="2"/>
        <v>42</v>
      </c>
      <c r="B56" s="18">
        <f t="shared" si="5"/>
        <v>26295.627485110224</v>
      </c>
      <c r="C56" s="2">
        <f t="shared" si="0"/>
        <v>2629.5627485110226</v>
      </c>
      <c r="D56" s="19"/>
      <c r="E56" s="20"/>
      <c r="F56" s="19">
        <f t="shared" si="3"/>
        <v>28344.190233621248</v>
      </c>
      <c r="G56" s="21">
        <f t="shared" si="1"/>
        <v>28925.190233621248</v>
      </c>
      <c r="H56" s="22">
        <f t="shared" si="4"/>
        <v>41</v>
      </c>
      <c r="I56" s="26">
        <f t="shared" si="6"/>
        <v>0</v>
      </c>
      <c r="J56" s="26"/>
      <c r="K56" s="19"/>
      <c r="L56" s="20"/>
      <c r="M56" s="26"/>
      <c r="N56" s="25"/>
    </row>
    <row r="57" spans="1:14" s="23" customFormat="1" ht="12.75">
      <c r="A57" s="17">
        <f t="shared" si="2"/>
        <v>43</v>
      </c>
      <c r="B57" s="18">
        <f t="shared" si="5"/>
        <v>28925.190233621248</v>
      </c>
      <c r="C57" s="2">
        <f t="shared" si="0"/>
        <v>2892.519023362125</v>
      </c>
      <c r="D57" s="19"/>
      <c r="E57" s="20"/>
      <c r="F57" s="19">
        <f t="shared" si="3"/>
        <v>31236.709256983373</v>
      </c>
      <c r="G57" s="21">
        <f t="shared" si="1"/>
        <v>31817.709256983373</v>
      </c>
      <c r="H57" s="22">
        <f t="shared" si="4"/>
        <v>42</v>
      </c>
      <c r="I57" s="26">
        <f t="shared" si="6"/>
        <v>0</v>
      </c>
      <c r="J57" s="26"/>
      <c r="K57" s="19"/>
      <c r="L57" s="20"/>
      <c r="M57" s="26"/>
      <c r="N57" s="25"/>
    </row>
    <row r="58" spans="1:14" s="23" customFormat="1" ht="12.75">
      <c r="A58" s="17">
        <f t="shared" si="2"/>
        <v>44</v>
      </c>
      <c r="B58" s="18">
        <f t="shared" si="5"/>
        <v>31817.709256983373</v>
      </c>
      <c r="C58" s="2">
        <f t="shared" si="0"/>
        <v>3181.7709256983376</v>
      </c>
      <c r="D58" s="19"/>
      <c r="E58" s="20"/>
      <c r="F58" s="19">
        <f t="shared" si="3"/>
        <v>34418.48018268171</v>
      </c>
      <c r="G58" s="21">
        <f t="shared" si="1"/>
        <v>34999.48018268171</v>
      </c>
      <c r="H58" s="22">
        <f t="shared" si="4"/>
        <v>43</v>
      </c>
      <c r="I58" s="26">
        <f t="shared" si="6"/>
        <v>0</v>
      </c>
      <c r="J58" s="26"/>
      <c r="K58" s="19"/>
      <c r="L58" s="20"/>
      <c r="M58" s="26"/>
      <c r="N58" s="25"/>
    </row>
    <row r="59" spans="1:14" s="23" customFormat="1" ht="12.75">
      <c r="A59" s="17">
        <f t="shared" si="2"/>
        <v>45</v>
      </c>
      <c r="B59" s="31">
        <f t="shared" si="5"/>
        <v>34999.48018268171</v>
      </c>
      <c r="C59" s="32">
        <f t="shared" si="0"/>
        <v>3499.9480182681714</v>
      </c>
      <c r="D59" s="32">
        <f>SUM(C56:C59)</f>
        <v>12203.800715839656</v>
      </c>
      <c r="E59" s="33">
        <f>D59/B56</f>
        <v>0.4641</v>
      </c>
      <c r="F59" s="32">
        <f t="shared" si="3"/>
        <v>37918.428200949886</v>
      </c>
      <c r="G59" s="34">
        <f t="shared" si="1"/>
        <v>38499.428200949886</v>
      </c>
      <c r="H59" s="22">
        <f t="shared" si="4"/>
        <v>44</v>
      </c>
      <c r="I59" s="26">
        <f t="shared" si="6"/>
        <v>0</v>
      </c>
      <c r="J59" s="26"/>
      <c r="K59" s="26">
        <f>SUM(J56:J59)</f>
        <v>0</v>
      </c>
      <c r="L59" s="26"/>
      <c r="M59" s="26"/>
      <c r="N59" s="25"/>
    </row>
    <row r="60" spans="1:14" s="23" customFormat="1" ht="12.75">
      <c r="A60" s="17">
        <f t="shared" si="2"/>
        <v>46</v>
      </c>
      <c r="B60" s="18">
        <f t="shared" si="5"/>
        <v>38499.428200949886</v>
      </c>
      <c r="C60" s="2">
        <f t="shared" si="0"/>
        <v>3849.9428200949887</v>
      </c>
      <c r="D60" s="19"/>
      <c r="E60" s="20"/>
      <c r="F60" s="19">
        <f t="shared" si="3"/>
        <v>41768.37102104488</v>
      </c>
      <c r="G60" s="21">
        <f t="shared" si="1"/>
        <v>42349.37102104488</v>
      </c>
      <c r="H60" s="22">
        <f t="shared" si="4"/>
        <v>45</v>
      </c>
      <c r="I60" s="26">
        <f t="shared" si="6"/>
        <v>0</v>
      </c>
      <c r="J60" s="26"/>
      <c r="K60" s="19"/>
      <c r="L60" s="20"/>
      <c r="M60" s="26"/>
      <c r="N60" s="25"/>
    </row>
    <row r="61" spans="1:14" s="23" customFormat="1" ht="12.75">
      <c r="A61" s="17">
        <f t="shared" si="2"/>
        <v>47</v>
      </c>
      <c r="B61" s="18">
        <f t="shared" si="5"/>
        <v>42349.37102104488</v>
      </c>
      <c r="C61" s="2">
        <f t="shared" si="0"/>
        <v>4234.937102104488</v>
      </c>
      <c r="D61" s="19"/>
      <c r="E61" s="20"/>
      <c r="F61" s="19">
        <f t="shared" si="3"/>
        <v>46003.30812314936</v>
      </c>
      <c r="G61" s="21">
        <f t="shared" si="1"/>
        <v>46584.30812314936</v>
      </c>
      <c r="H61" s="22">
        <f t="shared" si="4"/>
        <v>46</v>
      </c>
      <c r="I61" s="26">
        <f t="shared" si="6"/>
        <v>0</v>
      </c>
      <c r="J61" s="26"/>
      <c r="K61" s="19"/>
      <c r="L61" s="20"/>
      <c r="M61" s="26"/>
      <c r="N61" s="25"/>
    </row>
    <row r="62" spans="1:14" s="23" customFormat="1" ht="12.75">
      <c r="A62" s="17">
        <f t="shared" si="2"/>
        <v>48</v>
      </c>
      <c r="B62" s="18">
        <f t="shared" si="5"/>
        <v>46584.30812314936</v>
      </c>
      <c r="C62" s="2">
        <f t="shared" si="0"/>
        <v>4658.430812314937</v>
      </c>
      <c r="D62" s="19"/>
      <c r="E62" s="20"/>
      <c r="F62" s="19">
        <f t="shared" si="3"/>
        <v>50661.7389354643</v>
      </c>
      <c r="G62" s="21">
        <f t="shared" si="1"/>
        <v>51242.7389354643</v>
      </c>
      <c r="H62" s="22">
        <f t="shared" si="4"/>
        <v>47</v>
      </c>
      <c r="I62" s="26">
        <f t="shared" si="6"/>
        <v>0</v>
      </c>
      <c r="J62" s="26"/>
      <c r="K62" s="19"/>
      <c r="L62" s="20"/>
      <c r="M62" s="26"/>
      <c r="N62" s="25"/>
    </row>
    <row r="63" spans="1:14" s="23" customFormat="1" ht="12.75">
      <c r="A63" s="17">
        <f t="shared" si="2"/>
        <v>49</v>
      </c>
      <c r="B63" s="31">
        <f t="shared" si="5"/>
        <v>51242.7389354643</v>
      </c>
      <c r="C63" s="32">
        <f t="shared" si="0"/>
        <v>5124.27389354643</v>
      </c>
      <c r="D63" s="32">
        <f>SUM(C60:C63)</f>
        <v>17867.584628060842</v>
      </c>
      <c r="E63" s="33">
        <f>D63/B60</f>
        <v>0.4641</v>
      </c>
      <c r="F63" s="32">
        <f t="shared" si="3"/>
        <v>55786.01282901073</v>
      </c>
      <c r="G63" s="34">
        <f t="shared" si="1"/>
        <v>56367.01282901073</v>
      </c>
      <c r="H63" s="22">
        <f t="shared" si="4"/>
        <v>48</v>
      </c>
      <c r="I63" s="26">
        <f t="shared" si="6"/>
        <v>0</v>
      </c>
      <c r="J63" s="26"/>
      <c r="K63" s="26">
        <f>SUM(J60:J63)</f>
        <v>0</v>
      </c>
      <c r="L63" s="26"/>
      <c r="M63" s="26"/>
      <c r="N63" s="25"/>
    </row>
    <row r="64" spans="1:14" s="23" customFormat="1" ht="12.75">
      <c r="A64" s="17">
        <f t="shared" si="2"/>
        <v>50</v>
      </c>
      <c r="B64" s="18">
        <f t="shared" si="5"/>
        <v>56367.01282901073</v>
      </c>
      <c r="C64" s="2">
        <f t="shared" si="0"/>
        <v>5636.701282901074</v>
      </c>
      <c r="D64" s="19"/>
      <c r="E64" s="20"/>
      <c r="F64" s="19">
        <f t="shared" si="3"/>
        <v>61422.7141119118</v>
      </c>
      <c r="G64" s="21">
        <f t="shared" si="1"/>
        <v>62003.7141119118</v>
      </c>
      <c r="H64" s="22">
        <f t="shared" si="4"/>
        <v>49</v>
      </c>
      <c r="I64" s="26">
        <f t="shared" si="6"/>
        <v>0</v>
      </c>
      <c r="J64" s="26"/>
      <c r="K64" s="19"/>
      <c r="L64" s="20"/>
      <c r="M64" s="26"/>
      <c r="N64" s="25"/>
    </row>
    <row r="65" spans="1:14" s="23" customFormat="1" ht="12.75">
      <c r="A65" s="17">
        <f t="shared" si="2"/>
        <v>51</v>
      </c>
      <c r="B65" s="18">
        <f t="shared" si="5"/>
        <v>62003.7141119118</v>
      </c>
      <c r="C65" s="2">
        <f t="shared" si="0"/>
        <v>6200.37141119118</v>
      </c>
      <c r="D65" s="19"/>
      <c r="E65" s="20"/>
      <c r="F65" s="19">
        <f t="shared" si="3"/>
        <v>67623.08552310299</v>
      </c>
      <c r="G65" s="21">
        <f t="shared" si="1"/>
        <v>68204.08552310299</v>
      </c>
      <c r="H65" s="22">
        <f t="shared" si="4"/>
        <v>50</v>
      </c>
      <c r="I65" s="26">
        <f t="shared" si="6"/>
        <v>0</v>
      </c>
      <c r="J65" s="26"/>
      <c r="K65" s="19"/>
      <c r="L65" s="20"/>
      <c r="M65" s="26"/>
      <c r="N65" s="25"/>
    </row>
    <row r="66" spans="1:14" s="23" customFormat="1" ht="12.75">
      <c r="A66" s="17">
        <f t="shared" si="2"/>
        <v>52</v>
      </c>
      <c r="B66" s="18">
        <f t="shared" si="5"/>
        <v>68204.08552310299</v>
      </c>
      <c r="C66" s="2">
        <f t="shared" si="0"/>
        <v>6820.408552310299</v>
      </c>
      <c r="D66" s="19"/>
      <c r="E66" s="20"/>
      <c r="F66" s="19">
        <f t="shared" si="3"/>
        <v>74443.49407541328</v>
      </c>
      <c r="G66" s="21">
        <f t="shared" si="1"/>
        <v>75024.49407541328</v>
      </c>
      <c r="H66" s="22">
        <f t="shared" si="4"/>
        <v>51</v>
      </c>
      <c r="I66" s="26">
        <f t="shared" si="6"/>
        <v>0</v>
      </c>
      <c r="J66" s="26"/>
      <c r="K66" s="19"/>
      <c r="L66" s="20"/>
      <c r="M66" s="26"/>
      <c r="N66" s="25"/>
    </row>
    <row r="67" spans="1:14" s="23" customFormat="1" ht="13.5" thickBot="1">
      <c r="A67" s="17">
        <f t="shared" si="2"/>
        <v>53</v>
      </c>
      <c r="B67" s="35">
        <f t="shared" si="5"/>
        <v>75024.49407541328</v>
      </c>
      <c r="C67" s="36">
        <f t="shared" si="0"/>
        <v>7502.449407541329</v>
      </c>
      <c r="D67" s="36">
        <f>SUM(C64:C67)</f>
        <v>26159.93065394388</v>
      </c>
      <c r="E67" s="37">
        <f>D67/B64</f>
        <v>0.4641</v>
      </c>
      <c r="F67" s="36">
        <f t="shared" si="3"/>
        <v>81945.94348295461</v>
      </c>
      <c r="G67" s="38">
        <f t="shared" si="1"/>
        <v>82526.94348295461</v>
      </c>
      <c r="H67" s="24">
        <f t="shared" si="4"/>
        <v>52</v>
      </c>
      <c r="I67" s="26">
        <f t="shared" si="6"/>
        <v>0</v>
      </c>
      <c r="J67" s="27"/>
      <c r="K67" s="27">
        <f>SUM(J64:J67)</f>
        <v>0</v>
      </c>
      <c r="L67" s="27"/>
      <c r="M67" s="27"/>
      <c r="N67" s="28"/>
    </row>
  </sheetData>
  <mergeCells count="3">
    <mergeCell ref="A2:N2"/>
    <mergeCell ref="A12:G12"/>
    <mergeCell ref="H12:N12"/>
  </mergeCells>
  <conditionalFormatting sqref="I15:J67 K67:L67 K23:L23 K27:L27 K31:L31 K35:L35 K39:L39 K43:L43 K47:L47 K51:L51 K55:L55 K59:L59 K63:L63 K19:L19 M15:N67">
    <cfRule type="cellIs" priority="1" dxfId="0" operator="greaterThanOrEqual" stopIfTrue="1">
      <formula>B15</formula>
    </cfRule>
    <cfRule type="cellIs" priority="2" dxfId="1" operator="lessThan" stopIfTrue="1">
      <formula>B15</formula>
    </cfRule>
  </conditionalFormatting>
  <printOptions/>
  <pageMargins left="0.75" right="0.75" top="1" bottom="1" header="0" footer="0"/>
  <pageSetup fitToHeight="1" fitToWidth="1" horizontalDpi="600" verticalDpi="600" orientation="landscape" paperSize="9" scale="55" r:id="rId3"/>
  <headerFooter alignWithMargins="0">
    <oddHeader>&amp;C&amp;F</oddHeader>
    <oddFooter>&amp;C&amp;F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jerome</dc:creator>
  <cp:keywords/>
  <dc:description/>
  <cp:lastModifiedBy>jerome</cp:lastModifiedBy>
  <cp:lastPrinted>2013-01-21T14:54:31Z</cp:lastPrinted>
  <dcterms:created xsi:type="dcterms:W3CDTF">2013-01-09T08:46:33Z</dcterms:created>
  <dcterms:modified xsi:type="dcterms:W3CDTF">2013-01-22T17:15:55Z</dcterms:modified>
  <cp:category/>
  <cp:version/>
  <cp:contentType/>
  <cp:contentStatus/>
</cp:coreProperties>
</file>